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o-FM-HP\1Finanzmanagement\Riester-Rente\Riester-Tüv\Riester-Tüv-Formular\"/>
    </mc:Choice>
  </mc:AlternateContent>
  <workbookProtection workbookAlgorithmName="SHA-512" workbookHashValue="YV55NAbMqZVPg4CTScV+ToGOLMC2Pnm+CkMZZq8gY3taiWqtxv3CJsUD3IYJT7O14AGdfgkhrLlFKpR6s4PVlQ==" workbookSaltValue="Be+SV+FvUAUBK7sJJMptYQ==" workbookSpinCount="100000" lockStructure="1"/>
  <bookViews>
    <workbookView xWindow="0" yWindow="0" windowWidth="20235" windowHeight="11040" tabRatio="500"/>
  </bookViews>
  <sheets>
    <sheet name="Riester-ZulagenCheck" sheetId="1" r:id="rId1"/>
  </sheets>
  <definedNames>
    <definedName name="_xlnm.Print_Area" localSheetId="0">'Riester-ZulagenCheck'!$B$1:$J$62</definedName>
    <definedName name="Print_Area_0" localSheetId="0">'Riester-ZulagenCheck'!$B$1:$J$57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2" i="1" l="1"/>
  <c r="J24" i="1"/>
  <c r="D33" i="1" l="1"/>
  <c r="E51" i="1" l="1"/>
  <c r="H38" i="1"/>
  <c r="I36" i="1"/>
  <c r="I35" i="1"/>
  <c r="J34" i="1"/>
  <c r="H33" i="1"/>
  <c r="J33" i="1" s="1"/>
  <c r="H32" i="1"/>
  <c r="J32" i="1" s="1"/>
  <c r="C31" i="1"/>
  <c r="J23" i="1"/>
  <c r="J22" i="1"/>
  <c r="J21" i="1"/>
  <c r="J19" i="1"/>
  <c r="H17" i="1"/>
  <c r="J26" i="1" l="1"/>
  <c r="J36" i="1" s="1"/>
  <c r="G25" i="1"/>
  <c r="J35" i="1"/>
  <c r="J27" i="1" l="1"/>
  <c r="J39" i="1"/>
  <c r="B49" i="1" l="1"/>
  <c r="B44" i="1"/>
  <c r="B46" i="1"/>
  <c r="B48" i="1"/>
  <c r="B45" i="1"/>
  <c r="J45" i="1"/>
  <c r="F42" i="1"/>
  <c r="G42" i="1"/>
  <c r="B42" i="1"/>
  <c r="I45" i="1"/>
  <c r="B41" i="1"/>
  <c r="J44" i="1"/>
  <c r="I44" i="1"/>
</calcChain>
</file>

<file path=xl/sharedStrings.xml><?xml version="1.0" encoding="utf-8"?>
<sst xmlns="http://schemas.openxmlformats.org/spreadsheetml/2006/main" count="49" uniqueCount="45">
  <si>
    <t xml:space="preserve">Überprüfung Einzahlung </t>
  </si>
  <si>
    <t>Betrachtungsjahr</t>
  </si>
  <si>
    <t>für Erhalt der vollen Riester-Zulagen</t>
  </si>
  <si>
    <t>NN</t>
  </si>
  <si>
    <t>Vertrag-Nr.:</t>
  </si>
  <si>
    <t>sozialversicherungspflichtiges Vorjahreseinkommen in</t>
  </si>
  <si>
    <t xml:space="preserve">davon 4 % / max. 2.100,-- EUR (Mindestbeitrag für volle Zulagen)
Jedoch mindestens 60,-- EUR p.a. </t>
  </si>
  <si>
    <t>ja</t>
  </si>
  <si>
    <r>
      <rPr>
        <sz val="12"/>
        <color rgb="FF000000"/>
        <rFont val="Arial"/>
        <family val="2"/>
        <charset val="1"/>
      </rPr>
      <t xml:space="preserve">abzügl. Kinderzulage </t>
    </r>
    <r>
      <rPr>
        <sz val="9"/>
        <color rgb="FF000000"/>
        <rFont val="Arial"/>
        <family val="2"/>
        <charset val="1"/>
      </rPr>
      <t>(vor 2008 geboren)</t>
    </r>
  </si>
  <si>
    <t>Anz.Kinder</t>
  </si>
  <si>
    <t>x</t>
  </si>
  <si>
    <r>
      <rPr>
        <sz val="12"/>
        <color rgb="FF000000"/>
        <rFont val="Arial"/>
        <family val="2"/>
        <charset val="1"/>
      </rPr>
      <t xml:space="preserve">abzügl. Kinderzulage </t>
    </r>
    <r>
      <rPr>
        <sz val="9"/>
        <color rgb="FF000000"/>
        <rFont val="Arial"/>
        <family val="2"/>
        <charset val="1"/>
      </rPr>
      <t>(ab 2008 geboren)</t>
    </r>
  </si>
  <si>
    <t>Zulagen gesamt</t>
  </si>
  <si>
    <t>Mindest - Eigenbeitrag jährlich</t>
  </si>
  <si>
    <t xml:space="preserve">Mindest - Eigenbeitrag monatlich </t>
  </si>
  <si>
    <t xml:space="preserve">Monate </t>
  </si>
  <si>
    <t>in</t>
  </si>
  <si>
    <t>von</t>
  </si>
  <si>
    <t>bis</t>
  </si>
  <si>
    <t>Anz.Mon.</t>
  </si>
  <si>
    <t>mtl. Btrg.</t>
  </si>
  <si>
    <t xml:space="preserve">Tatsächliche Zahlung in </t>
  </si>
  <si>
    <t xml:space="preserve">notwendiger  Mindest - Eigenbeitrag in </t>
  </si>
  <si>
    <t xml:space="preserve">        erforderliche Sonderzahlung in </t>
  </si>
  <si>
    <t xml:space="preserve">Erstellungsdatum: </t>
  </si>
  <si>
    <t>Riester-Anbieter/Gesellschaft</t>
  </si>
  <si>
    <t>Einzahlungen</t>
  </si>
  <si>
    <t xml:space="preserve">Name, Vorname Vertragsinhaber: </t>
  </si>
  <si>
    <t xml:space="preserve">siehe oben, ggf. neuen Anbieter eintragen.  </t>
  </si>
  <si>
    <t>nein</t>
  </si>
  <si>
    <t>Riester-Anbieter/Gesellschaft:</t>
  </si>
  <si>
    <t>=</t>
  </si>
  <si>
    <t>Eingabefelder</t>
  </si>
  <si>
    <t>Jetzt hier anfordern &gt;&gt;</t>
  </si>
  <si>
    <t xml:space="preserve">Sind die 6 Riester-Fragen zu Deinen Gunsten geregelt? </t>
  </si>
  <si>
    <r>
      <t xml:space="preserve">ggf.abzügl. einmaliger Berufseinsteiger-Bonus 
</t>
    </r>
    <r>
      <rPr>
        <sz val="8"/>
        <color rgb="FF000000"/>
        <rFont val="Arial"/>
        <family val="2"/>
      </rPr>
      <t>(bei Vertragsbeginn vor Vollendung des 25. Lebensjahrs)</t>
    </r>
  </si>
  <si>
    <t xml:space="preserve">        zum Erhalt der vollen Grundzulagen+Kinderzulagen</t>
  </si>
  <si>
    <t>Du benötigst Unterstützung zum Riester-ZulagenCheck?</t>
  </si>
  <si>
    <t>Jetzt hier informieren &gt;&gt;</t>
  </si>
  <si>
    <t>Riester-
ZulagenCheck</t>
  </si>
  <si>
    <t>1 2 3 456789</t>
  </si>
  <si>
    <r>
      <t xml:space="preserve"> alternativ Jahresbeitrag, </t>
    </r>
    <r>
      <rPr>
        <sz val="8"/>
        <color rgb="FF000000"/>
        <rFont val="Arial"/>
        <family val="2"/>
      </rPr>
      <t>bzw. ggf. zusätzlich erfolgte Einzahlung</t>
    </r>
  </si>
  <si>
    <t>oder einfach Telefon in die Hand nehmen und anrufen  :-)</t>
  </si>
  <si>
    <t>abzüglich Grundzulage Vertrag eigen</t>
  </si>
  <si>
    <r>
      <t xml:space="preserve">ggf.abzügl. Grundzulage Vertrag Ehepartner </t>
    </r>
    <r>
      <rPr>
        <sz val="8"/>
        <color rgb="FF000000"/>
        <rFont val="Arial"/>
        <family val="2"/>
      </rPr>
      <t>(wenn mittelbar zulageberechtigt)</t>
    </r>
    <r>
      <rPr>
        <sz val="12"/>
        <color rgb="FF000000"/>
        <rFont val="Arial"/>
        <family val="2"/>
        <charset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</si>
</sst>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AHR&quot;;&quot;WAHR&quot;;&quot;FALSCH&quot;"/>
  </numFmts>
  <fonts count="23" x14ac:knownFonts="1">
    <font>
      <sz val="11"/>
      <color rgb="FF000000"/>
      <name val="Calibri"/>
      <family val="2"/>
      <charset val="1"/>
    </font>
    <font>
      <b/>
      <sz val="2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  <font>
      <b/>
      <sz val="12"/>
      <color rgb="FF000000"/>
      <name val="Arial"/>
      <family val="2"/>
    </font>
    <font>
      <b/>
      <sz val="16"/>
      <color rgb="FF000000"/>
      <name val="Arial"/>
      <family val="2"/>
      <charset val="1"/>
    </font>
    <font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00"/>
      <name val="Calibri"/>
      <family val="2"/>
      <charset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0"/>
      <name val="Arial"/>
      <family val="2"/>
    </font>
    <font>
      <sz val="11"/>
      <color rgb="FF0070C0"/>
      <name val="Calibri Light"/>
      <family val="2"/>
    </font>
    <font>
      <b/>
      <sz val="22"/>
      <color rgb="FF000000"/>
      <name val="Arial"/>
      <family val="2"/>
    </font>
    <font>
      <sz val="2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4" fontId="4" fillId="0" borderId="1" xfId="0" applyNumberFormat="1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0" xfId="0" applyFont="1" applyBorder="1"/>
    <xf numFmtId="14" fontId="0" fillId="0" borderId="0" xfId="0" applyNumberFormat="1"/>
    <xf numFmtId="0" fontId="0" fillId="0" borderId="0" xfId="0" applyFont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4" fontId="4" fillId="0" borderId="6" xfId="0" applyNumberFormat="1" applyFont="1" applyBorder="1"/>
    <xf numFmtId="0" fontId="0" fillId="0" borderId="13" xfId="0" applyBorder="1"/>
    <xf numFmtId="0" fontId="4" fillId="0" borderId="7" xfId="0" applyFont="1" applyBorder="1"/>
    <xf numFmtId="4" fontId="2" fillId="0" borderId="15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2" fillId="0" borderId="17" xfId="0" applyNumberFormat="1" applyFont="1" applyBorder="1"/>
    <xf numFmtId="4" fontId="2" fillId="0" borderId="13" xfId="0" applyNumberFormat="1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4" xfId="0" applyFont="1" applyBorder="1"/>
    <xf numFmtId="0" fontId="4" fillId="0" borderId="9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8" xfId="0" applyFont="1" applyBorder="1"/>
    <xf numFmtId="0" fontId="2" fillId="0" borderId="20" xfId="0" applyFont="1" applyBorder="1"/>
    <xf numFmtId="4" fontId="2" fillId="0" borderId="21" xfId="0" applyNumberFormat="1" applyFont="1" applyBorder="1"/>
    <xf numFmtId="0" fontId="11" fillId="0" borderId="0" xfId="0" applyFont="1"/>
    <xf numFmtId="0" fontId="12" fillId="0" borderId="0" xfId="0" applyFont="1"/>
    <xf numFmtId="0" fontId="15" fillId="0" borderId="1" xfId="0" applyFont="1" applyBorder="1" applyAlignment="1"/>
    <xf numFmtId="0" fontId="4" fillId="0" borderId="1" xfId="0" applyFont="1" applyBorder="1" applyAlignment="1" applyProtection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3" fillId="0" borderId="0" xfId="0" applyFont="1"/>
    <xf numFmtId="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Protection="1">
      <protection locked="0"/>
    </xf>
    <xf numFmtId="0" fontId="8" fillId="0" borderId="6" xfId="0" applyFont="1" applyBorder="1" applyAlignment="1"/>
    <xf numFmtId="0" fontId="6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4" fillId="0" borderId="24" xfId="0" applyFont="1" applyBorder="1"/>
    <xf numFmtId="4" fontId="4" fillId="0" borderId="2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0" fontId="10" fillId="0" borderId="0" xfId="0" applyFont="1" applyProtection="1"/>
    <xf numFmtId="0" fontId="20" fillId="0" borderId="0" xfId="0" applyFont="1" applyProtection="1"/>
    <xf numFmtId="0" fontId="0" fillId="0" borderId="0" xfId="0" applyFont="1" applyProtection="1"/>
    <xf numFmtId="0" fontId="18" fillId="0" borderId="0" xfId="0" applyFont="1" applyProtection="1"/>
    <xf numFmtId="0" fontId="16" fillId="0" borderId="0" xfId="0" applyFont="1" applyFill="1" applyProtection="1"/>
    <xf numFmtId="0" fontId="0" fillId="0" borderId="0" xfId="0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2" fillId="0" borderId="0" xfId="0" applyNumberFormat="1" applyFont="1" applyBorder="1"/>
    <xf numFmtId="0" fontId="10" fillId="0" borderId="0" xfId="0" applyFont="1" applyBorder="1" applyAlignment="1"/>
    <xf numFmtId="0" fontId="0" fillId="0" borderId="0" xfId="0" applyAlignment="1"/>
    <xf numFmtId="0" fontId="19" fillId="0" borderId="0" xfId="1" applyFont="1" applyAlignment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2" xfId="0" applyFont="1" applyBorder="1" applyAlignment="1"/>
    <xf numFmtId="0" fontId="4" fillId="0" borderId="1" xfId="0" applyFont="1" applyBorder="1" applyAlignment="1"/>
    <xf numFmtId="0" fontId="4" fillId="0" borderId="14" xfId="0" applyFont="1" applyBorder="1" applyAlignment="1"/>
    <xf numFmtId="0" fontId="4" fillId="0" borderId="7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16" xfId="0" applyFont="1" applyBorder="1" applyAlignment="1"/>
    <xf numFmtId="0" fontId="2" fillId="0" borderId="8" xfId="0" applyFont="1" applyBorder="1" applyAlignment="1"/>
    <xf numFmtId="0" fontId="2" fillId="0" borderId="14" xfId="0" applyFont="1" applyBorder="1" applyAlignment="1"/>
    <xf numFmtId="0" fontId="2" fillId="0" borderId="7" xfId="0" applyFont="1" applyBorder="1" applyAlignment="1"/>
    <xf numFmtId="0" fontId="4" fillId="0" borderId="19" xfId="0" applyFont="1" applyBorder="1" applyAlignment="1">
      <alignment horizontal="right"/>
    </xf>
    <xf numFmtId="0" fontId="0" fillId="0" borderId="11" xfId="0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22" xfId="0" applyFont="1" applyBorder="1" applyAlignment="1"/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2" borderId="1" xfId="0" applyFont="1" applyFill="1" applyBorder="1" applyAlignment="1" applyProtection="1">
      <protection locked="0"/>
    </xf>
    <xf numFmtId="0" fontId="2" fillId="0" borderId="1" xfId="0" applyFont="1" applyBorder="1" applyAlignment="1"/>
    <xf numFmtId="0" fontId="13" fillId="0" borderId="18" xfId="0" applyFont="1" applyBorder="1" applyAlignment="1"/>
    <xf numFmtId="0" fontId="13" fillId="0" borderId="2" xfId="0" applyFont="1" applyBorder="1" applyAlignment="1"/>
    <xf numFmtId="0" fontId="3" fillId="2" borderId="5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right"/>
    </xf>
    <xf numFmtId="0" fontId="15" fillId="0" borderId="2" xfId="0" applyFont="1" applyBorder="1" applyAlignment="1">
      <alignment horizontal="right"/>
    </xf>
  </cellXfs>
  <cellStyles count="2">
    <cellStyle name="Link" xfId="1" builtinId="8"/>
    <cellStyle name="Standard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85680</xdr:colOff>
      <xdr:row>37</xdr:row>
      <xdr:rowOff>41760</xdr:rowOff>
    </xdr:from>
    <xdr:to>
      <xdr:col>4</xdr:col>
      <xdr:colOff>227520</xdr:colOff>
      <xdr:row>37</xdr:row>
      <xdr:rowOff>228105</xdr:rowOff>
    </xdr:to>
    <xdr:sp macro="" textlink="">
      <xdr:nvSpPr>
        <xdr:cNvPr id="3" name="CustomShape 1"/>
        <xdr:cNvSpPr/>
      </xdr:nvSpPr>
      <xdr:spPr>
        <a:xfrm>
          <a:off x="2030040" y="6949080"/>
          <a:ext cx="141840" cy="17676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162000</xdr:colOff>
      <xdr:row>0</xdr:row>
      <xdr:rowOff>123841</xdr:rowOff>
    </xdr:from>
    <xdr:to>
      <xdr:col>2</xdr:col>
      <xdr:colOff>238125</xdr:colOff>
      <xdr:row>5</xdr:row>
      <xdr:rowOff>28576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390600" y="123841"/>
          <a:ext cx="1257225" cy="1362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123824</xdr:rowOff>
    </xdr:from>
    <xdr:to>
      <xdr:col>10</xdr:col>
      <xdr:colOff>162791</xdr:colOff>
      <xdr:row>5</xdr:row>
      <xdr:rowOff>9524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123824"/>
          <a:ext cx="2401166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ierstock.de/vorsorge-rente/ruhestands-planung/riester-rentenversicherung/" TargetMode="External"/><Relationship Id="rId1" Type="http://schemas.openxmlformats.org/officeDocument/2006/relationships/hyperlink" Target="https://www.faierstock.de/home/kontak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1"/>
  <sheetViews>
    <sheetView showGridLines="0" tabSelected="1" zoomScaleNormal="100" workbookViewId="0">
      <selection activeCell="G24" sqref="G24"/>
    </sheetView>
  </sheetViews>
  <sheetFormatPr baseColWidth="10" defaultColWidth="8.85546875" defaultRowHeight="15" x14ac:dyDescent="0.25"/>
  <cols>
    <col min="1" max="1" width="3.42578125" customWidth="1"/>
    <col min="2" max="2" width="17.7109375" customWidth="1"/>
    <col min="3" max="3" width="7.140625" customWidth="1"/>
    <col min="4" max="4" width="17" customWidth="1"/>
    <col min="5" max="5" width="18.28515625" customWidth="1"/>
    <col min="6" max="6" width="13.7109375" customWidth="1"/>
    <col min="7" max="7" width="13.140625" customWidth="1"/>
    <col min="8" max="8" width="12.28515625" customWidth="1"/>
    <col min="9" max="9" width="10.7109375" customWidth="1"/>
    <col min="10" max="10" width="15.28515625" customWidth="1"/>
    <col min="11" max="1026" width="10.7109375" customWidth="1"/>
  </cols>
  <sheetData>
    <row r="3" spans="2:10" ht="55.5" customHeight="1" x14ac:dyDescent="0.45">
      <c r="E3" s="113" t="s">
        <v>39</v>
      </c>
      <c r="F3" s="114"/>
    </row>
    <row r="5" spans="2:10" ht="14.25" customHeight="1" x14ac:dyDescent="0.4">
      <c r="E5" s="63"/>
      <c r="F5" s="63"/>
      <c r="G5" s="63"/>
    </row>
    <row r="8" spans="2:10" ht="15.75" x14ac:dyDescent="0.25">
      <c r="B8" s="1"/>
    </row>
    <row r="9" spans="2:10" ht="21" x14ac:dyDescent="0.35">
      <c r="B9" s="42" t="s">
        <v>0</v>
      </c>
      <c r="C9" s="43"/>
      <c r="D9" s="43"/>
      <c r="E9" s="43"/>
      <c r="F9" s="43"/>
      <c r="G9" s="42" t="s">
        <v>1</v>
      </c>
      <c r="I9" s="43"/>
      <c r="J9" s="48">
        <v>2020</v>
      </c>
    </row>
    <row r="10" spans="2:10" ht="21" x14ac:dyDescent="0.35">
      <c r="B10" s="42" t="s">
        <v>2</v>
      </c>
      <c r="C10" s="43"/>
      <c r="D10" s="43"/>
      <c r="E10" s="43"/>
      <c r="F10" s="43"/>
      <c r="G10" s="43"/>
      <c r="H10" s="43"/>
      <c r="I10" s="43"/>
      <c r="J10" s="43"/>
    </row>
    <row r="11" spans="2:10" x14ac:dyDescent="0.25">
      <c r="B11" s="46"/>
      <c r="C11" s="47" t="s">
        <v>31</v>
      </c>
      <c r="D11" t="s">
        <v>32</v>
      </c>
    </row>
    <row r="13" spans="2:10" ht="20.100000000000001" customHeight="1" x14ac:dyDescent="0.25">
      <c r="B13" s="108" t="s">
        <v>27</v>
      </c>
      <c r="C13" s="117"/>
      <c r="D13" s="117"/>
      <c r="E13" s="118"/>
      <c r="F13" s="119" t="s">
        <v>3</v>
      </c>
      <c r="G13" s="120"/>
      <c r="H13" s="120"/>
      <c r="I13" s="120"/>
      <c r="J13" s="121"/>
    </row>
    <row r="14" spans="2:10" ht="20.100000000000001" customHeight="1" x14ac:dyDescent="0.25">
      <c r="B14" s="44" t="s">
        <v>4</v>
      </c>
      <c r="C14" s="122" t="s">
        <v>40</v>
      </c>
      <c r="D14" s="122"/>
      <c r="E14" s="123" t="s">
        <v>30</v>
      </c>
      <c r="F14" s="124"/>
      <c r="G14" s="115" t="s">
        <v>3</v>
      </c>
      <c r="H14" s="115"/>
      <c r="I14" s="115"/>
      <c r="J14" s="115"/>
    </row>
    <row r="17" spans="2:15" ht="19.5" customHeight="1" x14ac:dyDescent="0.25">
      <c r="B17" s="116" t="s">
        <v>5</v>
      </c>
      <c r="C17" s="116"/>
      <c r="D17" s="116"/>
      <c r="E17" s="116"/>
      <c r="F17" s="116"/>
      <c r="G17" s="116"/>
      <c r="H17" s="2">
        <f>J9-1</f>
        <v>2019</v>
      </c>
      <c r="I17" s="3"/>
      <c r="J17" s="53">
        <v>0</v>
      </c>
    </row>
    <row r="18" spans="2:15" ht="19.5" customHeight="1" x14ac:dyDescent="0.25">
      <c r="B18" s="5"/>
      <c r="C18" s="6"/>
      <c r="D18" s="6"/>
      <c r="E18" s="6"/>
      <c r="F18" s="6"/>
      <c r="G18" s="6"/>
      <c r="H18" s="6"/>
      <c r="I18" s="6"/>
      <c r="J18" s="7"/>
    </row>
    <row r="19" spans="2:15" ht="33.75" customHeight="1" x14ac:dyDescent="0.25">
      <c r="B19" s="111" t="s">
        <v>6</v>
      </c>
      <c r="C19" s="111"/>
      <c r="D19" s="111"/>
      <c r="E19" s="111"/>
      <c r="F19" s="111"/>
      <c r="G19" s="111"/>
      <c r="H19" s="111"/>
      <c r="I19" s="111"/>
      <c r="J19" s="4">
        <f>IF(J17&lt;1500,60,IF(J17/100*4&lt;=2100,J17/100*4,2100))</f>
        <v>60</v>
      </c>
    </row>
    <row r="20" spans="2:15" ht="19.5" customHeight="1" x14ac:dyDescent="0.25">
      <c r="B20" s="87" t="s">
        <v>43</v>
      </c>
      <c r="C20" s="87"/>
      <c r="D20" s="87"/>
      <c r="E20" s="87"/>
      <c r="F20" s="87"/>
      <c r="G20" s="45" t="s">
        <v>7</v>
      </c>
      <c r="H20" s="9"/>
      <c r="I20" s="10">
        <v>175</v>
      </c>
      <c r="J20" s="4">
        <v>175</v>
      </c>
    </row>
    <row r="21" spans="2:15" ht="19.5" customHeight="1" x14ac:dyDescent="0.25">
      <c r="B21" s="87" t="s">
        <v>44</v>
      </c>
      <c r="C21" s="87"/>
      <c r="D21" s="87"/>
      <c r="E21" s="87"/>
      <c r="F21" s="87"/>
      <c r="G21" s="54" t="s">
        <v>29</v>
      </c>
      <c r="H21" s="11"/>
      <c r="I21" s="10">
        <v>175</v>
      </c>
      <c r="J21" s="4">
        <f>IF(G21="ja",175,0)</f>
        <v>0</v>
      </c>
    </row>
    <row r="22" spans="2:15" ht="19.5" customHeight="1" x14ac:dyDescent="0.25">
      <c r="B22" s="108" t="s">
        <v>8</v>
      </c>
      <c r="C22" s="108"/>
      <c r="D22" s="108"/>
      <c r="E22" s="108"/>
      <c r="F22" s="12" t="s">
        <v>9</v>
      </c>
      <c r="G22" s="54">
        <v>0</v>
      </c>
      <c r="H22" s="13" t="s">
        <v>10</v>
      </c>
      <c r="I22" s="14">
        <v>185</v>
      </c>
      <c r="J22" s="4">
        <f>G22*I22</f>
        <v>0</v>
      </c>
    </row>
    <row r="23" spans="2:15" ht="19.5" customHeight="1" x14ac:dyDescent="0.25">
      <c r="B23" s="109" t="s">
        <v>11</v>
      </c>
      <c r="C23" s="109"/>
      <c r="D23" s="109"/>
      <c r="E23" s="109"/>
      <c r="F23" s="57" t="s">
        <v>9</v>
      </c>
      <c r="G23" s="55">
        <v>0</v>
      </c>
      <c r="H23" s="58" t="s">
        <v>10</v>
      </c>
      <c r="I23" s="59">
        <v>300</v>
      </c>
      <c r="J23" s="23">
        <f>G23*I23</f>
        <v>0</v>
      </c>
    </row>
    <row r="24" spans="2:15" ht="30" customHeight="1" x14ac:dyDescent="0.25">
      <c r="B24" s="111" t="s">
        <v>35</v>
      </c>
      <c r="C24" s="112"/>
      <c r="D24" s="112"/>
      <c r="E24" s="112"/>
      <c r="F24" s="112"/>
      <c r="G24" s="54" t="s">
        <v>29</v>
      </c>
      <c r="H24" s="13"/>
      <c r="I24" s="14">
        <v>200</v>
      </c>
      <c r="J24" s="4">
        <f>IF(G24="ja",200,0)</f>
        <v>0</v>
      </c>
    </row>
    <row r="25" spans="2:15" ht="19.5" customHeight="1" thickBot="1" x14ac:dyDescent="0.3">
      <c r="B25" s="6"/>
      <c r="C25" s="6"/>
      <c r="D25" s="6"/>
      <c r="E25" s="110" t="s">
        <v>12</v>
      </c>
      <c r="F25" s="110"/>
      <c r="G25" s="60">
        <f>SUM(J20:J24)</f>
        <v>175</v>
      </c>
      <c r="H25" s="61"/>
      <c r="I25" s="61"/>
      <c r="J25" s="62"/>
    </row>
    <row r="26" spans="2:15" ht="19.5" customHeight="1" x14ac:dyDescent="0.25">
      <c r="B26" s="15"/>
      <c r="C26" s="15"/>
      <c r="D26" s="15"/>
      <c r="E26" s="93" t="s">
        <v>13</v>
      </c>
      <c r="F26" s="94"/>
      <c r="G26" s="94"/>
      <c r="H26" s="39"/>
      <c r="I26" s="39"/>
      <c r="J26" s="29">
        <f>IF(J19-(SUM(J20:J24))&lt;60,60,(J19-(SUM(J20:J24))))</f>
        <v>60</v>
      </c>
    </row>
    <row r="27" spans="2:15" ht="19.5" customHeight="1" thickBot="1" x14ac:dyDescent="0.3">
      <c r="B27" s="15"/>
      <c r="C27" s="15"/>
      <c r="D27" s="15"/>
      <c r="E27" s="95" t="s">
        <v>14</v>
      </c>
      <c r="F27" s="96"/>
      <c r="G27" s="96"/>
      <c r="H27" s="40"/>
      <c r="I27" s="40"/>
      <c r="J27" s="41">
        <f>J26/12</f>
        <v>5</v>
      </c>
    </row>
    <row r="28" spans="2:15" ht="19.5" customHeight="1" x14ac:dyDescent="0.25">
      <c r="B28" s="15"/>
      <c r="C28" s="15"/>
      <c r="D28" s="15"/>
      <c r="E28" s="21"/>
      <c r="F28" s="21"/>
      <c r="G28" s="21"/>
      <c r="H28" s="21"/>
      <c r="I28" s="21"/>
      <c r="J28" s="38"/>
    </row>
    <row r="29" spans="2:15" ht="19.5" customHeight="1" x14ac:dyDescent="0.25">
      <c r="B29" s="15"/>
      <c r="C29" s="15"/>
      <c r="D29" s="15"/>
      <c r="E29" s="21"/>
      <c r="F29" s="21"/>
      <c r="G29" s="21"/>
      <c r="H29" s="21"/>
      <c r="I29" s="21"/>
      <c r="J29" s="38"/>
    </row>
    <row r="30" spans="2:15" ht="19.5" customHeight="1" x14ac:dyDescent="0.25">
      <c r="B30" s="97" t="s">
        <v>26</v>
      </c>
      <c r="C30" s="98"/>
      <c r="D30" s="102" t="s">
        <v>25</v>
      </c>
      <c r="E30" s="103"/>
      <c r="F30" s="99" t="s">
        <v>15</v>
      </c>
      <c r="G30" s="99"/>
      <c r="H30" s="99"/>
      <c r="I30" s="16"/>
      <c r="J30" s="4"/>
      <c r="M30" s="6"/>
      <c r="O30" s="6"/>
    </row>
    <row r="31" spans="2:15" ht="19.5" customHeight="1" x14ac:dyDescent="0.25">
      <c r="B31" s="33" t="s">
        <v>16</v>
      </c>
      <c r="C31" s="37">
        <f>J9</f>
        <v>2020</v>
      </c>
      <c r="D31" s="104" t="s">
        <v>28</v>
      </c>
      <c r="E31" s="105"/>
      <c r="F31" s="8" t="s">
        <v>17</v>
      </c>
      <c r="G31" s="8" t="s">
        <v>18</v>
      </c>
      <c r="H31" s="8" t="s">
        <v>19</v>
      </c>
      <c r="I31" s="17" t="s">
        <v>20</v>
      </c>
      <c r="J31" s="4"/>
    </row>
    <row r="32" spans="2:15" ht="19.5" customHeight="1" x14ac:dyDescent="0.25">
      <c r="B32" s="5"/>
      <c r="C32" s="35"/>
      <c r="D32" s="106" t="str">
        <f>G14</f>
        <v>NN</v>
      </c>
      <c r="E32" s="107"/>
      <c r="F32" s="54">
        <v>1</v>
      </c>
      <c r="G32" s="54">
        <v>9</v>
      </c>
      <c r="H32" s="22">
        <f>IF(G32=F32,1,(G32-F32+1))</f>
        <v>9</v>
      </c>
      <c r="I32" s="53">
        <v>0</v>
      </c>
      <c r="J32" s="4">
        <f>I32*H32</f>
        <v>0</v>
      </c>
    </row>
    <row r="33" spans="2:10" ht="19.5" customHeight="1" x14ac:dyDescent="0.25">
      <c r="B33" s="100"/>
      <c r="C33" s="101"/>
      <c r="D33" s="106" t="str">
        <f>G14</f>
        <v>NN</v>
      </c>
      <c r="E33" s="107"/>
      <c r="F33" s="54">
        <v>10</v>
      </c>
      <c r="G33" s="54">
        <v>12</v>
      </c>
      <c r="H33" s="22">
        <f>IF(G33=F33,1,(G33-F33+1))</f>
        <v>3</v>
      </c>
      <c r="I33" s="53">
        <v>0</v>
      </c>
      <c r="J33" s="4">
        <f>I33*H33</f>
        <v>0</v>
      </c>
    </row>
    <row r="34" spans="2:10" ht="19.5" customHeight="1" thickBot="1" x14ac:dyDescent="0.3">
      <c r="B34" s="34"/>
      <c r="C34" s="36"/>
      <c r="D34" s="90" t="s">
        <v>41</v>
      </c>
      <c r="E34" s="91"/>
      <c r="F34" s="91"/>
      <c r="G34" s="91"/>
      <c r="H34" s="92"/>
      <c r="I34" s="56">
        <v>0</v>
      </c>
      <c r="J34" s="23">
        <f>I34</f>
        <v>0</v>
      </c>
    </row>
    <row r="35" spans="2:10" ht="19.5" customHeight="1" x14ac:dyDescent="0.25">
      <c r="B35" s="15"/>
      <c r="C35" s="15"/>
      <c r="D35" s="15"/>
      <c r="E35" s="82" t="s">
        <v>21</v>
      </c>
      <c r="F35" s="83"/>
      <c r="G35" s="83"/>
      <c r="H35" s="83"/>
      <c r="I35" s="28">
        <f>J9</f>
        <v>2020</v>
      </c>
      <c r="J35" s="29">
        <f>SUM(J32:J34)</f>
        <v>0</v>
      </c>
    </row>
    <row r="36" spans="2:10" ht="19.5" customHeight="1" x14ac:dyDescent="0.25">
      <c r="B36" s="15"/>
      <c r="C36" s="15"/>
      <c r="D36" s="15"/>
      <c r="E36" s="84" t="s">
        <v>22</v>
      </c>
      <c r="F36" s="85"/>
      <c r="G36" s="85"/>
      <c r="H36" s="85"/>
      <c r="I36" s="27">
        <f>J9</f>
        <v>2020</v>
      </c>
      <c r="J36" s="30">
        <f>J26</f>
        <v>60</v>
      </c>
    </row>
    <row r="37" spans="2:10" ht="19.5" customHeight="1" x14ac:dyDescent="0.25">
      <c r="B37" s="15"/>
      <c r="C37" s="15"/>
      <c r="D37" s="15"/>
      <c r="E37" s="31"/>
      <c r="F37" s="16"/>
      <c r="G37" s="16"/>
      <c r="H37" s="16"/>
      <c r="I37" s="4"/>
      <c r="J37" s="32"/>
    </row>
    <row r="38" spans="2:10" ht="19.5" customHeight="1" x14ac:dyDescent="0.25">
      <c r="B38" s="15"/>
      <c r="C38" s="15"/>
      <c r="D38" s="15"/>
      <c r="E38" s="86" t="s">
        <v>23</v>
      </c>
      <c r="F38" s="87"/>
      <c r="G38" s="87"/>
      <c r="H38" s="2">
        <f>J9</f>
        <v>2020</v>
      </c>
      <c r="I38" s="3"/>
      <c r="J38" s="24"/>
    </row>
    <row r="39" spans="2:10" ht="19.5" customHeight="1" thickBot="1" x14ac:dyDescent="0.3">
      <c r="B39" s="15"/>
      <c r="C39" s="15"/>
      <c r="D39" s="15"/>
      <c r="E39" s="88" t="s">
        <v>36</v>
      </c>
      <c r="F39" s="89"/>
      <c r="G39" s="89"/>
      <c r="H39" s="89"/>
      <c r="I39" s="25"/>
      <c r="J39" s="26">
        <f>IF(J26-J35&lt;0,0,J26-J35)</f>
        <v>60</v>
      </c>
    </row>
    <row r="40" spans="2:10" ht="15.75" x14ac:dyDescent="0.25">
      <c r="B40" s="6"/>
      <c r="C40" s="18"/>
      <c r="D40" s="21"/>
    </row>
    <row r="41" spans="2:10" ht="15.95" customHeight="1" x14ac:dyDescent="0.25">
      <c r="B41" s="80" t="str">
        <f>IF(J39=0,"Die Höhe der aktuellen Einzahlung reicht aus zum Erhalt der vollen Riester-Zulagen!"," ")</f>
        <v xml:space="preserve"> </v>
      </c>
      <c r="C41" s="80"/>
      <c r="D41" s="80"/>
      <c r="E41" s="80"/>
      <c r="F41" s="80"/>
      <c r="G41" s="80"/>
      <c r="H41" s="80"/>
      <c r="I41" s="80"/>
      <c r="J41" s="80"/>
    </row>
    <row r="42" spans="2:10" ht="15.95" customHeight="1" x14ac:dyDescent="0.25">
      <c r="B42" s="81" t="str">
        <f>IF(J39&gt;0,"Achtung: Du *verschenkst* Zulagen in Höhe von"," ")</f>
        <v>Achtung: Du *verschenkst* Zulagen in Höhe von</v>
      </c>
      <c r="C42" s="78"/>
      <c r="D42" s="78"/>
      <c r="E42" s="78"/>
      <c r="F42" s="73">
        <f>IF(J39&gt;0,(G25-(G25/J26*J35))," ")</f>
        <v>175</v>
      </c>
      <c r="G42" s="72" t="str">
        <f>IF(J39&gt;0,"EUR und ggf. Steuervorteile"," ")</f>
        <v>EUR und ggf. Steuervorteile</v>
      </c>
      <c r="H42" s="71"/>
      <c r="I42" s="71"/>
      <c r="J42" s="71"/>
    </row>
    <row r="43" spans="2:10" ht="15.95" customHeight="1" x14ac:dyDescent="0.25">
      <c r="B43" s="72"/>
      <c r="C43" s="70"/>
      <c r="D43" s="70"/>
      <c r="E43" s="70"/>
      <c r="F43" s="73"/>
      <c r="G43" s="72"/>
      <c r="H43" s="71"/>
      <c r="I43" s="71"/>
      <c r="J43" s="71"/>
    </row>
    <row r="44" spans="2:10" ht="15.75" x14ac:dyDescent="0.25">
      <c r="B44" s="76" t="str">
        <f>IF($J$39&gt;0,"Zum Erhalt der vollen Zulagen ist eine einmalige Zahlung/Sonderzahlung in Höhe von EUR"," ")</f>
        <v>Zum Erhalt der vollen Zulagen ist eine einmalige Zahlung/Sonderzahlung in Höhe von EUR</v>
      </c>
      <c r="C44" s="76"/>
      <c r="D44" s="76"/>
      <c r="E44" s="76"/>
      <c r="F44" s="76"/>
      <c r="G44" s="76"/>
      <c r="H44" s="76"/>
      <c r="I44" s="51">
        <f>IF(J39&gt;0,J39," ")</f>
        <v>60</v>
      </c>
      <c r="J44" s="74" t="str">
        <f>IF(J39&gt;0,"erforderlich!"," ")</f>
        <v>erforderlich!</v>
      </c>
    </row>
    <row r="45" spans="2:10" ht="15.75" x14ac:dyDescent="0.25">
      <c r="B45" s="76" t="str">
        <f>IF($J$39&gt;0,"Bitte den Betrag Zahlung/Sonderzahlung noch vor Ablauf des Betrachtungsjahres"," ")</f>
        <v>Bitte den Betrag Zahlung/Sonderzahlung noch vor Ablauf des Betrachtungsjahres</v>
      </c>
      <c r="C45" s="76"/>
      <c r="D45" s="76"/>
      <c r="E45" s="76"/>
      <c r="F45" s="76"/>
      <c r="G45" s="76"/>
      <c r="H45" s="76"/>
      <c r="I45" s="50">
        <f>IF(J39&gt;0,J9," ")</f>
        <v>2020</v>
      </c>
      <c r="J45" s="75" t="str">
        <f>IF(J39&gt;0,"an Deinen"," ")</f>
        <v>an Deinen</v>
      </c>
    </row>
    <row r="46" spans="2:10" ht="15.75" x14ac:dyDescent="0.25">
      <c r="B46" s="49" t="str">
        <f>IF($J$39&gt;0,"Riester-Anbieter überweisen! Verwendungszweck: Vertrags-Nr."," ")</f>
        <v>Riester-Anbieter überweisen! Verwendungszweck: Vertrags-Nr.</v>
      </c>
    </row>
    <row r="47" spans="2:10" ht="15.75" x14ac:dyDescent="0.25">
      <c r="B47" s="49"/>
    </row>
    <row r="48" spans="2:10" ht="15.75" x14ac:dyDescent="0.25">
      <c r="B48" s="49" t="str">
        <f>IF($J$39&gt;0,"Alternativ kannst Du die einmalige Zahlung/Sonderzahlung durch die Anzahl der verbleibenden Monate dividieren"," ")</f>
        <v>Alternativ kannst Du die einmalige Zahlung/Sonderzahlung durch die Anzahl der verbleibenden Monate dividieren</v>
      </c>
    </row>
    <row r="49" spans="1:10" ht="15.75" x14ac:dyDescent="0.25">
      <c r="B49" s="49" t="str">
        <f>IF($J$39&gt;0,"und die mtl. Zahlung entsprechend erhöhen."," ")</f>
        <v>und die mtl. Zahlung entsprechend erhöhen.</v>
      </c>
    </row>
    <row r="51" spans="1:10" x14ac:dyDescent="0.25">
      <c r="B51" t="s">
        <v>24</v>
      </c>
      <c r="E51" s="19">
        <f ca="1">TODAY()</f>
        <v>43925</v>
      </c>
    </row>
    <row r="53" spans="1:10" ht="15.75" x14ac:dyDescent="0.25">
      <c r="B53" s="49" t="s">
        <v>37</v>
      </c>
      <c r="C53" s="49"/>
      <c r="D53" s="49"/>
      <c r="E53" s="49"/>
      <c r="F53" s="52"/>
      <c r="G53" s="79" t="s">
        <v>33</v>
      </c>
      <c r="H53" s="79"/>
      <c r="I53" s="79"/>
    </row>
    <row r="54" spans="1:10" ht="15.75" x14ac:dyDescent="0.25">
      <c r="B54" s="52" t="s">
        <v>42</v>
      </c>
      <c r="C54" s="52"/>
      <c r="D54" s="52"/>
      <c r="E54" s="52"/>
      <c r="F54" s="52"/>
    </row>
    <row r="55" spans="1:10" ht="15.75" x14ac:dyDescent="0.25">
      <c r="B55" s="52"/>
      <c r="C55" s="52"/>
      <c r="D55" s="52"/>
      <c r="E55" s="52"/>
      <c r="F55" s="52"/>
    </row>
    <row r="56" spans="1:10" ht="15.75" x14ac:dyDescent="0.25">
      <c r="A56" s="20"/>
      <c r="B56" s="77" t="s">
        <v>34</v>
      </c>
      <c r="C56" s="78"/>
      <c r="D56" s="78"/>
      <c r="E56" s="78"/>
      <c r="F56" s="78"/>
      <c r="G56" s="79" t="s">
        <v>38</v>
      </c>
      <c r="H56" s="79"/>
      <c r="I56" s="79"/>
    </row>
    <row r="57" spans="1:10" ht="15.75" x14ac:dyDescent="0.25">
      <c r="A57" s="64"/>
      <c r="B57" s="64"/>
      <c r="C57" s="64"/>
      <c r="D57" s="64"/>
      <c r="E57" s="64"/>
      <c r="F57" s="64"/>
      <c r="G57" s="65"/>
      <c r="H57" s="64"/>
      <c r="I57" s="64"/>
      <c r="J57" s="64"/>
    </row>
    <row r="58" spans="1:10" x14ac:dyDescent="0.25">
      <c r="A58" s="64"/>
      <c r="B58" s="64"/>
      <c r="C58" s="64"/>
      <c r="D58" s="64"/>
      <c r="E58" s="64"/>
      <c r="F58" s="64"/>
      <c r="G58" s="66"/>
      <c r="H58" s="64"/>
      <c r="I58" s="64"/>
      <c r="J58" s="64"/>
    </row>
    <row r="59" spans="1:10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0" x14ac:dyDescent="0.25">
      <c r="A60" s="64"/>
      <c r="B60" s="67"/>
      <c r="C60" s="64"/>
      <c r="D60" s="64"/>
      <c r="E60" s="64"/>
      <c r="F60" s="64"/>
      <c r="G60" s="64"/>
      <c r="H60" s="68"/>
      <c r="I60" s="64"/>
      <c r="J60" s="64"/>
    </row>
    <row r="61" spans="1:10" x14ac:dyDescent="0.25">
      <c r="A61" s="64"/>
      <c r="B61" s="69"/>
      <c r="C61" s="64"/>
      <c r="D61" s="64"/>
      <c r="E61" s="64"/>
      <c r="F61" s="64"/>
      <c r="G61" s="64"/>
      <c r="H61" s="64"/>
      <c r="I61" s="64"/>
      <c r="J61" s="64"/>
    </row>
    <row r="62" spans="1:10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</row>
    <row r="63" spans="1:10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0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</row>
    <row r="65" spans="1:10" x14ac:dyDescent="0.25">
      <c r="A65" s="64"/>
      <c r="B65" s="67"/>
      <c r="C65" s="64"/>
      <c r="D65" s="64"/>
      <c r="E65" s="64"/>
      <c r="F65" s="64"/>
      <c r="G65" s="64"/>
      <c r="H65" s="64"/>
      <c r="I65" s="64"/>
      <c r="J65" s="64"/>
    </row>
    <row r="66" spans="1:10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</row>
    <row r="67" spans="1:10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</row>
    <row r="68" spans="1:10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pans="1:10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</row>
    <row r="70" spans="1:10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</row>
    <row r="71" spans="1:10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</row>
    <row r="72" spans="1:10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</row>
    <row r="73" spans="1:10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spans="1:10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</row>
    <row r="75" spans="1:10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</row>
    <row r="76" spans="1:10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</row>
    <row r="77" spans="1:10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</row>
    <row r="78" spans="1:10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</row>
    <row r="79" spans="1:10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</row>
    <row r="80" spans="1:10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</row>
    <row r="81" spans="1:10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</row>
  </sheetData>
  <sheetProtection algorithmName="SHA-512" hashValue="Zwj6kHOFaTMxm3ScTX37ogUB1zdYHuGfcL+SHZrXwy5K7CPnLnQAh2Y2PxdqvVjl/KBQjbI2Z8V+XtBHkC5xSw==" saltValue="3zMbBAyyuM8hw4cR5YWViA==" spinCount="100000" sheet="1" selectLockedCells="1"/>
  <mergeCells count="35">
    <mergeCell ref="E3:F3"/>
    <mergeCell ref="G14:J14"/>
    <mergeCell ref="B17:G17"/>
    <mergeCell ref="B19:I19"/>
    <mergeCell ref="B13:E13"/>
    <mergeCell ref="F13:J13"/>
    <mergeCell ref="C14:D14"/>
    <mergeCell ref="E14:F14"/>
    <mergeCell ref="B20:F20"/>
    <mergeCell ref="B21:F21"/>
    <mergeCell ref="B22:E22"/>
    <mergeCell ref="B23:E23"/>
    <mergeCell ref="E25:F25"/>
    <mergeCell ref="B24:F24"/>
    <mergeCell ref="E26:G26"/>
    <mergeCell ref="E27:G27"/>
    <mergeCell ref="B30:C30"/>
    <mergeCell ref="F30:H30"/>
    <mergeCell ref="B33:C33"/>
    <mergeCell ref="D30:E30"/>
    <mergeCell ref="D31:E31"/>
    <mergeCell ref="D32:E32"/>
    <mergeCell ref="D33:E33"/>
    <mergeCell ref="E35:H35"/>
    <mergeCell ref="E36:H36"/>
    <mergeCell ref="E38:G38"/>
    <mergeCell ref="E39:H39"/>
    <mergeCell ref="D34:H34"/>
    <mergeCell ref="B45:H45"/>
    <mergeCell ref="B56:F56"/>
    <mergeCell ref="G56:I56"/>
    <mergeCell ref="G53:I53"/>
    <mergeCell ref="B41:J41"/>
    <mergeCell ref="B44:H44"/>
    <mergeCell ref="B42:E42"/>
  </mergeCells>
  <conditionalFormatting sqref="I44:J44">
    <cfRule type="expression" dxfId="3" priority="12">
      <formula>Q39&gt;0</formula>
    </cfRule>
  </conditionalFormatting>
  <conditionalFormatting sqref="B42:G42">
    <cfRule type="expression" dxfId="2" priority="3">
      <formula>$J$39&gt;0</formula>
    </cfRule>
  </conditionalFormatting>
  <conditionalFormatting sqref="B44:J44">
    <cfRule type="expression" dxfId="1" priority="2">
      <formula>$J$39&gt;0</formula>
    </cfRule>
  </conditionalFormatting>
  <conditionalFormatting sqref="B45:J49">
    <cfRule type="expression" dxfId="0" priority="1">
      <formula>$J$39&gt;0</formula>
    </cfRule>
  </conditionalFormatting>
  <dataValidations xWindow="519" yWindow="525" count="4">
    <dataValidation type="list" operator="equal" allowBlank="1" showInputMessage="1" showErrorMessage="1" promptTitle="Zulage-Berechtigung" prompt="Bitte ja oder nein auswählen!_x000a_nein -  wenn Ehepartner unmittelbar zulageberechtigt ist._x000a_z.B. _x000a_- sozialversicherungspflichtig angestellt_x000a_- Elternzeit _x000a_ja - wenn Ehepartner mittelbar zulageberechtigt" sqref="G21">
      <formula1>"ja,nein"</formula1>
    </dataValidation>
    <dataValidation type="list" operator="equal" allowBlank="1" showInputMessage="1" showErrorMessage="1" sqref="G22:G23">
      <formula1>"0,1,2,3,4,5"</formula1>
      <formula2>0</formula2>
    </dataValidation>
    <dataValidation type="list" operator="equal" allowBlank="1" showInputMessage="1" showErrorMessage="1" prompt="Bitte jeweiligen Monat als Zahl eingeben." sqref="F32:G33">
      <formula1>"1,2,3,4,5,6,7,8,9,10,11,12"</formula1>
      <formula2>0</formula2>
    </dataValidation>
    <dataValidation type="list" operator="equal" allowBlank="1" showInputMessage="1" showErrorMessage="1" sqref="G24">
      <formula1>"ja,nein"</formula1>
    </dataValidation>
  </dataValidations>
  <hyperlinks>
    <hyperlink ref="G53" r:id="rId1"/>
    <hyperlink ref="G56:I56" r:id="rId2" display="Jetzt hier informieren &gt;&gt;"/>
  </hyperlinks>
  <pageMargins left="0.70833333333333304" right="0.70833333333333304" top="0.78749999999999998" bottom="0.78749999999999998" header="0.51180555555555496" footer="0.51180555555555496"/>
  <pageSetup paperSize="9" scale="69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Riester-ZulagenCheck</vt:lpstr>
      <vt:lpstr>'Riester-ZulagenCheck'!Druckbereich</vt:lpstr>
      <vt:lpstr>'Riester-ZulagenCheck'!Print_Area_0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Frido2015</dc:creator>
  <dc:description/>
  <cp:lastModifiedBy>HP</cp:lastModifiedBy>
  <cp:revision>23</cp:revision>
  <cp:lastPrinted>2018-09-06T21:11:58Z</cp:lastPrinted>
  <dcterms:created xsi:type="dcterms:W3CDTF">2016-04-30T10:02:11Z</dcterms:created>
  <dcterms:modified xsi:type="dcterms:W3CDTF">2020-04-03T22:26:00Z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